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orfolkcounty-my.sharepoint.com/personal/suzanne_allen_norfolk_gov_uk/Documents/Desktop/"/>
    </mc:Choice>
  </mc:AlternateContent>
  <xr:revisionPtr revIDLastSave="26" documentId="8_{18C8862E-B439-4F7B-B026-0A38D2C58112}" xr6:coauthVersionLast="47" xr6:coauthVersionMax="47" xr10:uidLastSave="{B9BCB498-92E8-4764-94C7-D5CA2744CAC2}"/>
  <bookViews>
    <workbookView xWindow="-28920" yWindow="-8790" windowWidth="29040" windowHeight="15840" xr2:uid="{51EF0963-61E3-4447-877E-7F02027049B6}"/>
  </bookViews>
  <sheets>
    <sheet name="Costed Provision Map " sheetId="1" r:id="rId1"/>
  </sheets>
  <definedNames>
    <definedName name="_xlnm.Print_Area" localSheetId="0">'Costed Provision Map '!$A$1:$H$61</definedName>
    <definedName name="RowTitleAcademySchoolDetails1.A3.b6.1">'Costed Provision Map '!$A$15:$H$18</definedName>
    <definedName name="TitleProvisionInterventions2.A11.I33.1">'Costed Provision Map '!$A$23:$H$53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6" i="1" l="1"/>
  <c r="J26" i="1" s="1"/>
  <c r="H27" i="1"/>
  <c r="J27" i="1" s="1"/>
  <c r="H28" i="1"/>
  <c r="H29" i="1"/>
  <c r="H30" i="1"/>
  <c r="H31" i="1"/>
  <c r="J31" i="1" s="1"/>
  <c r="H32" i="1"/>
  <c r="H33" i="1"/>
  <c r="J33" i="1" s="1"/>
  <c r="H34" i="1"/>
  <c r="H35" i="1"/>
  <c r="H36" i="1"/>
  <c r="H37" i="1"/>
  <c r="H38" i="1"/>
  <c r="H39" i="1"/>
  <c r="J39" i="1" s="1"/>
  <c r="H40" i="1"/>
  <c r="H41" i="1"/>
  <c r="J41" i="1" s="1"/>
  <c r="H42" i="1"/>
  <c r="H43" i="1"/>
  <c r="H44" i="1"/>
  <c r="H45" i="1"/>
  <c r="H46" i="1"/>
  <c r="H47" i="1"/>
  <c r="J47" i="1" s="1"/>
  <c r="H48" i="1"/>
  <c r="H49" i="1"/>
  <c r="J49" i="1" s="1"/>
  <c r="H50" i="1"/>
  <c r="H51" i="1"/>
  <c r="H52" i="1"/>
  <c r="J52" i="1"/>
  <c r="J51" i="1"/>
  <c r="J50" i="1"/>
  <c r="J48" i="1"/>
  <c r="J46" i="1"/>
  <c r="J45" i="1"/>
  <c r="J44" i="1"/>
  <c r="J43" i="1"/>
  <c r="J42" i="1"/>
  <c r="J40" i="1"/>
  <c r="J38" i="1"/>
  <c r="J37" i="1"/>
  <c r="J36" i="1"/>
  <c r="J35" i="1"/>
  <c r="J34" i="1"/>
  <c r="J32" i="1"/>
  <c r="J30" i="1"/>
  <c r="J29" i="1"/>
  <c r="J28" i="1"/>
  <c r="H25" i="1"/>
  <c r="J25" i="1" s="1"/>
  <c r="H24" i="1"/>
  <c r="J24" i="1" s="1"/>
  <c r="F20" i="1"/>
  <c r="K52" i="1" l="1"/>
  <c r="K53" i="1" s="1"/>
  <c r="K37" i="1"/>
  <c r="K36" i="1"/>
  <c r="K48" i="1"/>
  <c r="K49" i="1"/>
  <c r="K41" i="1"/>
  <c r="K29" i="1"/>
  <c r="K40" i="1"/>
  <c r="K28" i="1"/>
  <c r="K45" i="1"/>
  <c r="K33" i="1"/>
  <c r="K25" i="1"/>
  <c r="K44" i="1"/>
  <c r="K32" i="1"/>
  <c r="J53" i="1"/>
  <c r="K50" i="1"/>
  <c r="K34" i="1"/>
  <c r="K46" i="1"/>
  <c r="K30" i="1"/>
  <c r="K42" i="1"/>
  <c r="K27" i="1"/>
  <c r="K31" i="1"/>
  <c r="K39" i="1"/>
  <c r="K43" i="1"/>
  <c r="K47" i="1"/>
  <c r="K51" i="1"/>
  <c r="K26" i="1"/>
  <c r="K38" i="1"/>
  <c r="K35" i="1"/>
  <c r="K24" i="1"/>
</calcChain>
</file>

<file path=xl/sharedStrings.xml><?xml version="1.0" encoding="utf-8"?>
<sst xmlns="http://schemas.openxmlformats.org/spreadsheetml/2006/main" count="40" uniqueCount="40">
  <si>
    <t xml:space="preserve">Costed Provision Map </t>
  </si>
  <si>
    <t>To fill in:</t>
  </si>
  <si>
    <t>Add in your setting's details</t>
  </si>
  <si>
    <t>Add your Notional budget in cell B21</t>
  </si>
  <si>
    <t>Add any Element 3 Funding in cell D21</t>
  </si>
  <si>
    <t>Add a description of provision and associated costs.  Some provisions may include adult and resource costs, some may include either.  (Ensure staffing hourly rates take on costs into account)</t>
  </si>
  <si>
    <t>Grey cells will calculate automatically.  A running total will be calculated in column K</t>
  </si>
  <si>
    <t>SEND costed provision map - whole setting</t>
  </si>
  <si>
    <t>Academy/School Details</t>
  </si>
  <si>
    <t>Name of academy/school</t>
  </si>
  <si>
    <t>DfE number/ID of school. 7 digits. Norfolk schools / academies starting with 926/</t>
  </si>
  <si>
    <t>Name of a MAT, Federation or Partnership if applicable</t>
  </si>
  <si>
    <t xml:space="preserve">Date: </t>
  </si>
  <si>
    <t xml:space="preserve">Whole School Notional Funding </t>
  </si>
  <si>
    <t xml:space="preserve">Allocation of SEN Notional for the  financial year:    
</t>
  </si>
  <si>
    <t>Element 3 Funding:</t>
  </si>
  <si>
    <t>Total Funding Notional and Element 3:</t>
  </si>
  <si>
    <r>
      <rPr>
        <sz val="12"/>
        <rFont val="Arial"/>
        <family val="2"/>
      </rPr>
      <t>Access your budget share</t>
    </r>
    <r>
      <rPr>
        <u/>
        <sz val="12"/>
        <rFont val="Arial"/>
        <family val="2"/>
      </rPr>
      <t xml:space="preserve">:  </t>
    </r>
    <r>
      <rPr>
        <u/>
        <sz val="12"/>
        <color theme="7" tint="-0.249977111117893"/>
        <rFont val="Arial"/>
        <family val="2"/>
      </rPr>
      <t>https://csapps.norfolk.gov.uk/BudgetShare/default.aspx</t>
    </r>
  </si>
  <si>
    <r>
      <rPr>
        <b/>
        <sz val="12"/>
        <color theme="1"/>
        <rFont val="Arial"/>
        <family val="2"/>
      </rPr>
      <t xml:space="preserve">Good practice guidance for allocation: </t>
    </r>
    <r>
      <rPr>
        <sz val="12"/>
        <color theme="1"/>
        <rFont val="Arial"/>
        <family val="2"/>
      </rPr>
      <t xml:space="preserve">Dedicated intensive adult support (intervention that is evidence based including exam access arrangements); Nurture provision; alternative pathways; External SRB, Thrive and ELSA provision, specialist support (EP, S2S etc); specialised counselling; specialist recomended resources; specialist pupil specific training eg, PECS, ELKLAN, Norfolk Steps
</t>
    </r>
    <r>
      <rPr>
        <b/>
        <sz val="12"/>
        <color theme="1"/>
        <rFont val="Arial"/>
        <family val="2"/>
      </rPr>
      <t>Not to be included</t>
    </r>
    <r>
      <rPr>
        <sz val="12"/>
        <color theme="1"/>
        <rFont val="Arial"/>
        <family val="2"/>
      </rPr>
      <t xml:space="preserve">: SENCO salary; SENCO award; non-SEN technology; general training; class TAs and LSAs (general) support; admin support; general class equipment such as laptops; IWB; provision from other funding eg, LAC, EAL etc; Pastoral Worker - non-SEND; Behaviour Support - non-SEND </t>
    </r>
  </si>
  <si>
    <r>
      <rPr>
        <b/>
        <sz val="12"/>
        <rFont val="Arial"/>
        <family val="2"/>
      </rPr>
      <t>Allocation of SEN Notional 2022-2023</t>
    </r>
    <r>
      <rPr>
        <sz val="12"/>
        <rFont val="Arial"/>
        <family val="2"/>
      </rPr>
      <t xml:space="preserve">                                         </t>
    </r>
  </si>
  <si>
    <t>Provision/Interventions</t>
  </si>
  <si>
    <t>Frequency</t>
  </si>
  <si>
    <t>Size of Group</t>
  </si>
  <si>
    <t>Adult delivering provision / intervention</t>
  </si>
  <si>
    <t>Hours per year</t>
  </si>
  <si>
    <t>Cost of Adult ph
£</t>
  </si>
  <si>
    <t>Total cost of adult
£</t>
  </si>
  <si>
    <t>Cost of Resources
£</t>
  </si>
  <si>
    <t>Total Cost of Provision/ Intervention
£</t>
  </si>
  <si>
    <t>Amount of SEN Notional remaining
£</t>
  </si>
  <si>
    <t>Thrive</t>
  </si>
  <si>
    <t>weekly- 1 hr</t>
  </si>
  <si>
    <t>Y2 5 chn</t>
  </si>
  <si>
    <t>Educational Psychologist</t>
  </si>
  <si>
    <t>8 during year (listed as 8 hrs)</t>
  </si>
  <si>
    <t xml:space="preserve">Total Notional Spend vs Notional Funding:  </t>
  </si>
  <si>
    <t>1:1 Teaching Assistant (AA) Mrs A</t>
  </si>
  <si>
    <t xml:space="preserve">SALT TA </t>
  </si>
  <si>
    <t>3 afternoons a week</t>
  </si>
  <si>
    <t>Mrs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</si>
</sst>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164" formatCode="&quot;£&quot;#,##0"/>
    <numFmt numFmtId="165" formatCode="&quot;£&quot;#,##0.00"/>
  </numFmts>
  <fonts count="1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  <font>
      <b/>
      <sz val="16"/>
      <color rgb="FF002060"/>
      <name val="Arial"/>
      <family val="2"/>
    </font>
    <font>
      <b/>
      <sz val="12"/>
      <color rgb="FF002060"/>
      <name val="Arial"/>
      <family val="2"/>
    </font>
    <font>
      <sz val="24"/>
      <color rgb="FF002060"/>
      <name val="Arial"/>
      <family val="2"/>
    </font>
    <font>
      <sz val="12"/>
      <color rgb="FF00206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u/>
      <sz val="12"/>
      <name val="Arial"/>
      <family val="2"/>
    </font>
    <font>
      <u/>
      <sz val="12"/>
      <color theme="7" tint="-0.249977111117893"/>
      <name val="Arial"/>
      <family val="2"/>
    </font>
    <font>
      <b/>
      <sz val="12"/>
      <name val="Arial"/>
      <family val="2"/>
    </font>
    <font>
      <sz val="20"/>
      <color rgb="FF00206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AEAEA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8" fillId="3" borderId="0" xfId="0" applyFont="1" applyFill="1"/>
    <xf numFmtId="0" fontId="9" fillId="4" borderId="2" xfId="0" applyFont="1" applyFill="1" applyBorder="1" applyAlignment="1">
      <alignment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 vertical="top"/>
    </xf>
    <xf numFmtId="0" fontId="11" fillId="4" borderId="8" xfId="0" applyFont="1" applyFill="1" applyBorder="1" applyAlignment="1">
      <alignment vertical="top" wrapText="1"/>
    </xf>
    <xf numFmtId="6" fontId="12" fillId="0" borderId="2" xfId="0" applyNumberFormat="1" applyFont="1" applyBorder="1" applyAlignment="1" applyProtection="1">
      <alignment horizontal="right" vertical="top" wrapText="1"/>
      <protection locked="0"/>
    </xf>
    <xf numFmtId="0" fontId="11" fillId="4" borderId="0" xfId="0" applyFont="1" applyFill="1" applyAlignment="1">
      <alignment vertical="top" wrapText="1"/>
    </xf>
    <xf numFmtId="164" fontId="13" fillId="0" borderId="2" xfId="0" applyNumberFormat="1" applyFont="1" applyBorder="1" applyAlignment="1" applyProtection="1">
      <alignment horizontal="right" vertical="top" wrapText="1"/>
      <protection locked="0"/>
    </xf>
    <xf numFmtId="0" fontId="11" fillId="4" borderId="2" xfId="0" applyFont="1" applyFill="1" applyBorder="1" applyAlignment="1">
      <alignment vertical="top" wrapText="1"/>
    </xf>
    <xf numFmtId="6" fontId="13" fillId="5" borderId="0" xfId="0" applyNumberFormat="1" applyFont="1" applyFill="1" applyAlignment="1">
      <alignment horizontal="right" vertical="top" wrapText="1"/>
    </xf>
    <xf numFmtId="0" fontId="13" fillId="0" borderId="0" xfId="0" applyFont="1" applyAlignment="1">
      <alignment wrapText="1"/>
    </xf>
    <xf numFmtId="0" fontId="11" fillId="0" borderId="9" xfId="0" applyFont="1" applyBorder="1" applyAlignment="1">
      <alignment horizontal="right" vertical="top" wrapText="1"/>
    </xf>
    <xf numFmtId="0" fontId="11" fillId="5" borderId="9" xfId="0" applyFont="1" applyFill="1" applyBorder="1" applyAlignment="1">
      <alignment horizontal="right" vertical="top" wrapText="1"/>
    </xf>
    <xf numFmtId="0" fontId="13" fillId="0" borderId="2" xfId="0" applyFont="1" applyBorder="1" applyAlignment="1" applyProtection="1">
      <alignment horizontal="right" vertical="top" wrapText="1"/>
      <protection locked="0"/>
    </xf>
    <xf numFmtId="4" fontId="13" fillId="0" borderId="2" xfId="0" applyNumberFormat="1" applyFont="1" applyBorder="1" applyAlignment="1" applyProtection="1">
      <alignment horizontal="right" vertical="top" wrapText="1"/>
      <protection locked="0"/>
    </xf>
    <xf numFmtId="165" fontId="13" fillId="5" borderId="2" xfId="0" applyNumberFormat="1" applyFont="1" applyFill="1" applyBorder="1" applyAlignment="1">
      <alignment horizontal="right" vertical="top" wrapText="1"/>
    </xf>
    <xf numFmtId="165" fontId="13" fillId="0" borderId="2" xfId="0" applyNumberFormat="1" applyFont="1" applyBorder="1" applyAlignment="1" applyProtection="1">
      <alignment horizontal="right" vertical="top" wrapText="1"/>
      <protection locked="0"/>
    </xf>
    <xf numFmtId="0" fontId="13" fillId="0" borderId="2" xfId="0" applyFont="1" applyBorder="1" applyAlignment="1" applyProtection="1">
      <alignment horizontal="right" wrapText="1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right"/>
      <protection locked="0"/>
    </xf>
    <xf numFmtId="4" fontId="2" fillId="0" borderId="2" xfId="0" applyNumberFormat="1" applyFont="1" applyBorder="1" applyAlignment="1" applyProtection="1">
      <alignment horizontal="right"/>
      <protection locked="0"/>
    </xf>
    <xf numFmtId="165" fontId="9" fillId="0" borderId="2" xfId="0" applyNumberFormat="1" applyFont="1" applyBorder="1" applyAlignment="1">
      <alignment horizontal="right" vertical="top" wrapText="1"/>
    </xf>
    <xf numFmtId="165" fontId="9" fillId="0" borderId="2" xfId="0" applyNumberFormat="1" applyFont="1" applyBorder="1" applyAlignment="1">
      <alignment horizontal="right" vertical="top"/>
    </xf>
    <xf numFmtId="0" fontId="17" fillId="0" borderId="0" xfId="0" applyFont="1" applyAlignment="1">
      <alignment horizontal="center"/>
    </xf>
    <xf numFmtId="0" fontId="13" fillId="0" borderId="2" xfId="0" applyFont="1" applyBorder="1" applyAlignment="1" applyProtection="1">
      <alignment horizontal="left" vertical="top" wrapText="1"/>
      <protection locked="0"/>
    </xf>
    <xf numFmtId="0" fontId="9" fillId="6" borderId="10" xfId="0" applyFont="1" applyFill="1" applyBorder="1" applyAlignment="1">
      <alignment horizontal="right"/>
    </xf>
    <xf numFmtId="0" fontId="9" fillId="6" borderId="11" xfId="0" applyFont="1" applyFill="1" applyBorder="1" applyAlignment="1">
      <alignment horizontal="right"/>
    </xf>
    <xf numFmtId="0" fontId="9" fillId="6" borderId="12" xfId="0" applyFont="1" applyFill="1" applyBorder="1" applyAlignment="1">
      <alignment horizontal="right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14" fillId="0" borderId="3" xfId="1" applyFont="1" applyFill="1" applyBorder="1" applyAlignment="1" applyProtection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2" fillId="4" borderId="3" xfId="0" applyFont="1" applyFill="1" applyBorder="1" applyAlignment="1">
      <alignment horizontal="left" vertical="top" wrapText="1"/>
    </xf>
    <xf numFmtId="0" fontId="2" fillId="4" borderId="4" xfId="0" applyFont="1" applyFill="1" applyBorder="1" applyAlignment="1">
      <alignment horizontal="left" vertical="top" wrapText="1"/>
    </xf>
    <xf numFmtId="0" fontId="2" fillId="4" borderId="5" xfId="0" applyFont="1" applyFill="1" applyBorder="1" applyAlignment="1">
      <alignment horizontal="left" vertical="top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left" vertical="top" wrapText="1"/>
    </xf>
    <xf numFmtId="14" fontId="2" fillId="0" borderId="3" xfId="0" applyNumberFormat="1" applyFont="1" applyBorder="1" applyAlignment="1" applyProtection="1">
      <alignment horizontal="left" vertical="top"/>
      <protection locked="0"/>
    </xf>
    <xf numFmtId="14" fontId="2" fillId="0" borderId="4" xfId="0" applyNumberFormat="1" applyFont="1" applyBorder="1" applyAlignment="1" applyProtection="1">
      <alignment horizontal="left" vertical="top"/>
      <protection locked="0"/>
    </xf>
    <xf numFmtId="14" fontId="2" fillId="0" borderId="5" xfId="0" applyNumberFormat="1" applyFont="1" applyBorder="1" applyAlignment="1" applyProtection="1">
      <alignment horizontal="left" vertical="top"/>
      <protection locked="0"/>
    </xf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0" fillId="0" borderId="3" xfId="0" applyFont="1" applyBorder="1" applyAlignment="1" applyProtection="1">
      <alignment horizontal="left" vertical="top"/>
      <protection locked="0"/>
    </xf>
    <xf numFmtId="0" fontId="10" fillId="0" borderId="4" xfId="0" applyFont="1" applyBorder="1" applyAlignment="1" applyProtection="1">
      <alignment horizontal="left" vertical="top"/>
      <protection locked="0"/>
    </xf>
    <xf numFmtId="0" fontId="10" fillId="0" borderId="5" xfId="0" applyFont="1" applyBorder="1" applyAlignment="1" applyProtection="1">
      <alignment horizontal="left" vertical="top"/>
      <protection locked="0"/>
    </xf>
    <xf numFmtId="0" fontId="2" fillId="0" borderId="3" xfId="0" applyFont="1" applyBorder="1" applyAlignment="1" applyProtection="1">
      <alignment horizontal="left" vertical="top"/>
      <protection locked="0"/>
    </xf>
    <xf numFmtId="0" fontId="2" fillId="0" borderId="4" xfId="0" applyFont="1" applyBorder="1" applyAlignment="1" applyProtection="1">
      <alignment horizontal="left" vertical="top"/>
      <protection locked="0"/>
    </xf>
    <xf numFmtId="0" fontId="2" fillId="0" borderId="5" xfId="0" applyFont="1" applyBorder="1" applyAlignment="1" applyProtection="1">
      <alignment horizontal="left" vertical="top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222759</xdr:colOff>
      <xdr:row>1</xdr:row>
      <xdr:rowOff>141942</xdr:rowOff>
    </xdr:from>
    <xdr:ext cx="1651000" cy="724885"/>
    <xdr:pic>
      <xdr:nvPicPr>
        <xdr:cNvPr id="6" name="Picture 5" descr="Inclusion and SEND Logo.  The Ampersand is multicoloured.">
          <a:extLst>
            <a:ext uri="{FF2B5EF4-FFF2-40B4-BE49-F238E27FC236}">
              <a16:creationId xmlns:a16="http://schemas.microsoft.com/office/drawing/2014/main" id="{9B6332C2-D3FA-47D2-B5C4-7707574095BE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2759" y="499851"/>
          <a:ext cx="1651000" cy="724885"/>
        </a:xfrm>
        <a:prstGeom prst="rect">
          <a:avLst/>
        </a:prstGeom>
      </xdr:spPr>
    </xdr:pic>
    <xdr:clientData/>
  </xdr:oneCellAnchor>
  <xdr:oneCellAnchor>
    <xdr:from>
      <xdr:col>8</xdr:col>
      <xdr:colOff>865395</xdr:colOff>
      <xdr:row>55</xdr:row>
      <xdr:rowOff>116219</xdr:rowOff>
    </xdr:from>
    <xdr:ext cx="1655341" cy="1106530"/>
    <xdr:pic>
      <xdr:nvPicPr>
        <xdr:cNvPr id="7" name="Picture 6" descr="Flourish Logo.  Figure with raised arms in front of a blue, yellow and pink leaf.">
          <a:extLst>
            <a:ext uri="{FF2B5EF4-FFF2-40B4-BE49-F238E27FC236}">
              <a16:creationId xmlns:a16="http://schemas.microsoft.com/office/drawing/2014/main" id="{A02645D9-A105-41E5-B603-592EAD1105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79759" y="17503674"/>
          <a:ext cx="1655341" cy="1106530"/>
        </a:xfrm>
        <a:prstGeom prst="rect">
          <a:avLst/>
        </a:prstGeom>
      </xdr:spPr>
    </xdr:pic>
    <xdr:clientData/>
  </xdr:oneCellAnchor>
  <xdr:oneCellAnchor>
    <xdr:from>
      <xdr:col>10</xdr:col>
      <xdr:colOff>18042</xdr:colOff>
      <xdr:row>55</xdr:row>
      <xdr:rowOff>57727</xdr:rowOff>
    </xdr:from>
    <xdr:ext cx="1519813" cy="1330421"/>
    <xdr:pic>
      <xdr:nvPicPr>
        <xdr:cNvPr id="8" name="Picture 7" descr="SEND Norfolk Logo.  Four figures with raised arms.  SEND lettering is multicoloured.">
          <a:extLst>
            <a:ext uri="{FF2B5EF4-FFF2-40B4-BE49-F238E27FC236}">
              <a16:creationId xmlns:a16="http://schemas.microsoft.com/office/drawing/2014/main" id="{7ABCFF65-0B95-4383-A58F-7159D407051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721"/>
        <a:stretch/>
      </xdr:blipFill>
      <xdr:spPr>
        <a:xfrm>
          <a:off x="13191406" y="17445182"/>
          <a:ext cx="1519813" cy="1330421"/>
        </a:xfrm>
        <a:prstGeom prst="rect">
          <a:avLst/>
        </a:prstGeom>
      </xdr:spPr>
    </xdr:pic>
    <xdr:clientData/>
  </xdr:oneCellAnchor>
  <xdr:oneCellAnchor>
    <xdr:from>
      <xdr:col>7</xdr:col>
      <xdr:colOff>461819</xdr:colOff>
      <xdr:row>58</xdr:row>
      <xdr:rowOff>12844</xdr:rowOff>
    </xdr:from>
    <xdr:ext cx="1841895" cy="561904"/>
    <xdr:pic>
      <xdr:nvPicPr>
        <xdr:cNvPr id="9" name="Picture 8" descr="Norfolk County Council Logo">
          <a:extLst>
            <a:ext uri="{FF2B5EF4-FFF2-40B4-BE49-F238E27FC236}">
              <a16:creationId xmlns:a16="http://schemas.microsoft.com/office/drawing/2014/main" id="{3881F42F-48C9-44C8-AC75-B8A42D5C97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98364" y="17989117"/>
          <a:ext cx="1841895" cy="56190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sapps.norfolk.gov.uk/BudgetShare/default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9E617-8FF8-493C-83FC-1945F0DCCFBE}">
  <sheetPr>
    <pageSetUpPr fitToPage="1"/>
  </sheetPr>
  <dimension ref="A1:N54"/>
  <sheetViews>
    <sheetView showGridLines="0" tabSelected="1" topLeftCell="A20" zoomScale="115" zoomScaleNormal="115" workbookViewId="0">
      <selection activeCell="G28" sqref="G28"/>
    </sheetView>
  </sheetViews>
  <sheetFormatPr defaultColWidth="10" defaultRowHeight="15.5" x14ac:dyDescent="0.35"/>
  <cols>
    <col min="1" max="1" width="36.81640625" style="1" customWidth="1"/>
    <col min="2" max="3" width="17.08984375" style="1" customWidth="1"/>
    <col min="4" max="4" width="16.6328125" style="1" customWidth="1"/>
    <col min="5" max="5" width="15.54296875" style="1" customWidth="1"/>
    <col min="6" max="6" width="15" style="1" customWidth="1"/>
    <col min="7" max="7" width="18.26953125" style="1" customWidth="1"/>
    <col min="8" max="8" width="21.1796875" style="2" customWidth="1"/>
    <col min="9" max="9" width="16" style="2" customWidth="1"/>
    <col min="10" max="10" width="14.90625" style="1" customWidth="1"/>
    <col min="11" max="11" width="15.54296875" style="1" customWidth="1"/>
    <col min="12" max="16384" width="10" style="1"/>
  </cols>
  <sheetData>
    <row r="1" spans="1:11" ht="28.5" customHeight="1" x14ac:dyDescent="0.35"/>
    <row r="2" spans="1:11" ht="28.5" customHeight="1" x14ac:dyDescent="0.35">
      <c r="D2" s="3"/>
    </row>
    <row r="3" spans="1:11" ht="28.5" customHeight="1" x14ac:dyDescent="0.5">
      <c r="B3" s="4"/>
      <c r="F3" s="31" t="s">
        <v>0</v>
      </c>
    </row>
    <row r="4" spans="1:11" ht="20" customHeight="1" x14ac:dyDescent="0.55000000000000004">
      <c r="A4" s="5"/>
      <c r="D4" s="6"/>
    </row>
    <row r="5" spans="1:11" ht="20" customHeight="1" x14ac:dyDescent="0.35">
      <c r="A5" s="7"/>
    </row>
    <row r="6" spans="1:11" ht="20" customHeight="1" x14ac:dyDescent="0.35">
      <c r="A6" s="5" t="s">
        <v>1</v>
      </c>
    </row>
    <row r="7" spans="1:11" ht="20" customHeight="1" x14ac:dyDescent="0.35">
      <c r="A7" s="7" t="s">
        <v>2</v>
      </c>
    </row>
    <row r="8" spans="1:11" ht="20" customHeight="1" x14ac:dyDescent="0.35">
      <c r="A8" s="7" t="s">
        <v>3</v>
      </c>
    </row>
    <row r="9" spans="1:11" ht="20" customHeight="1" x14ac:dyDescent="0.35">
      <c r="A9" s="7" t="s">
        <v>4</v>
      </c>
    </row>
    <row r="10" spans="1:11" ht="20" customHeight="1" x14ac:dyDescent="0.35">
      <c r="A10" s="7" t="s">
        <v>5</v>
      </c>
    </row>
    <row r="11" spans="1:11" ht="20" customHeight="1" x14ac:dyDescent="0.35">
      <c r="A11" s="7" t="s">
        <v>6</v>
      </c>
    </row>
    <row r="12" spans="1:11" ht="20" customHeight="1" x14ac:dyDescent="0.35">
      <c r="A12" s="7"/>
    </row>
    <row r="13" spans="1:11" s="8" customFormat="1" ht="24.5" customHeight="1" x14ac:dyDescent="0.35">
      <c r="A13" s="51" t="s">
        <v>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</row>
    <row r="14" spans="1:11" s="8" customFormat="1" ht="24" customHeight="1" x14ac:dyDescent="0.35">
      <c r="A14" s="51" t="s">
        <v>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</row>
    <row r="15" spans="1:11" ht="45" customHeight="1" x14ac:dyDescent="0.35">
      <c r="A15" s="9" t="s">
        <v>9</v>
      </c>
      <c r="B15" s="53"/>
      <c r="C15" s="54"/>
      <c r="D15" s="54"/>
      <c r="E15" s="54"/>
      <c r="F15" s="54"/>
      <c r="G15" s="54"/>
      <c r="H15" s="54"/>
      <c r="I15" s="54"/>
      <c r="J15" s="54"/>
      <c r="K15" s="55"/>
    </row>
    <row r="16" spans="1:11" ht="80.25" customHeight="1" x14ac:dyDescent="0.35">
      <c r="A16" s="9" t="s">
        <v>10</v>
      </c>
      <c r="B16" s="56"/>
      <c r="C16" s="57"/>
      <c r="D16" s="57"/>
      <c r="E16" s="57"/>
      <c r="F16" s="57"/>
      <c r="G16" s="57"/>
      <c r="H16" s="57"/>
      <c r="I16" s="57"/>
      <c r="J16" s="57"/>
      <c r="K16" s="58"/>
    </row>
    <row r="17" spans="1:14" ht="63" customHeight="1" x14ac:dyDescent="0.35">
      <c r="A17" s="9" t="s">
        <v>11</v>
      </c>
      <c r="B17" s="56"/>
      <c r="C17" s="57"/>
      <c r="D17" s="57"/>
      <c r="E17" s="57"/>
      <c r="F17" s="57"/>
      <c r="G17" s="57"/>
      <c r="H17" s="57"/>
      <c r="I17" s="57"/>
      <c r="J17" s="57"/>
      <c r="K17" s="58"/>
    </row>
    <row r="18" spans="1:14" ht="40.5" customHeight="1" x14ac:dyDescent="0.35">
      <c r="A18" s="10" t="s">
        <v>12</v>
      </c>
      <c r="B18" s="48"/>
      <c r="C18" s="49"/>
      <c r="D18" s="49"/>
      <c r="E18" s="49"/>
      <c r="F18" s="49"/>
      <c r="G18" s="49"/>
      <c r="H18" s="49"/>
      <c r="I18" s="49"/>
      <c r="J18" s="49"/>
      <c r="K18" s="50"/>
      <c r="N18" s="11"/>
    </row>
    <row r="19" spans="1:14" s="8" customFormat="1" ht="26.25" customHeight="1" x14ac:dyDescent="0.35">
      <c r="A19" s="36" t="s">
        <v>13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</row>
    <row r="20" spans="1:14" s="18" customFormat="1" ht="89.5" customHeight="1" x14ac:dyDescent="0.3">
      <c r="A20" s="12" t="s">
        <v>14</v>
      </c>
      <c r="B20" s="13">
        <v>51837</v>
      </c>
      <c r="C20" s="14" t="s">
        <v>15</v>
      </c>
      <c r="D20" s="15">
        <v>14335</v>
      </c>
      <c r="E20" s="16" t="s">
        <v>16</v>
      </c>
      <c r="F20" s="17">
        <f>B20+D20</f>
        <v>66172</v>
      </c>
      <c r="G20" s="38" t="s">
        <v>17</v>
      </c>
      <c r="H20" s="39"/>
      <c r="I20" s="39"/>
      <c r="J20" s="39"/>
      <c r="K20" s="40"/>
    </row>
    <row r="21" spans="1:14" ht="86" customHeight="1" x14ac:dyDescent="0.35">
      <c r="A21" s="41" t="s">
        <v>18</v>
      </c>
      <c r="B21" s="42"/>
      <c r="C21" s="42"/>
      <c r="D21" s="42"/>
      <c r="E21" s="42"/>
      <c r="F21" s="42"/>
      <c r="G21" s="42"/>
      <c r="H21" s="42"/>
      <c r="I21" s="42"/>
      <c r="J21" s="42"/>
      <c r="K21" s="43"/>
    </row>
    <row r="22" spans="1:14" ht="39.5" customHeight="1" x14ac:dyDescent="0.35">
      <c r="A22" s="44" t="s">
        <v>19</v>
      </c>
      <c r="B22" s="45"/>
      <c r="C22" s="45"/>
      <c r="D22" s="45"/>
      <c r="E22" s="45"/>
      <c r="F22" s="45"/>
      <c r="G22" s="45"/>
      <c r="H22" s="45"/>
      <c r="I22" s="45"/>
      <c r="J22" s="45"/>
      <c r="K22" s="46"/>
    </row>
    <row r="23" spans="1:14" ht="79.5" customHeight="1" x14ac:dyDescent="0.35">
      <c r="A23" s="47" t="s">
        <v>20</v>
      </c>
      <c r="B23" s="47"/>
      <c r="C23" s="19" t="s">
        <v>21</v>
      </c>
      <c r="D23" s="19" t="s">
        <v>22</v>
      </c>
      <c r="E23" s="19" t="s">
        <v>23</v>
      </c>
      <c r="F23" s="19" t="s">
        <v>24</v>
      </c>
      <c r="G23" s="19" t="s">
        <v>25</v>
      </c>
      <c r="H23" s="20" t="s">
        <v>26</v>
      </c>
      <c r="I23" s="19" t="s">
        <v>27</v>
      </c>
      <c r="J23" s="20" t="s">
        <v>28</v>
      </c>
      <c r="K23" s="20" t="s">
        <v>29</v>
      </c>
    </row>
    <row r="24" spans="1:14" x14ac:dyDescent="0.35">
      <c r="A24" s="32" t="s">
        <v>30</v>
      </c>
      <c r="B24" s="32"/>
      <c r="C24" s="21" t="s">
        <v>31</v>
      </c>
      <c r="D24" s="21" t="s">
        <v>32</v>
      </c>
      <c r="E24" s="21"/>
      <c r="F24" s="21">
        <v>36</v>
      </c>
      <c r="G24" s="22">
        <v>19.71</v>
      </c>
      <c r="H24" s="23">
        <f t="shared" ref="H24:H52" si="0">F24*G24</f>
        <v>709.56000000000006</v>
      </c>
      <c r="I24" s="24"/>
      <c r="J24" s="23">
        <f t="shared" ref="J24:J52" si="1">H24+I24</f>
        <v>709.56000000000006</v>
      </c>
      <c r="K24" s="23">
        <f>F20-J24</f>
        <v>65462.44</v>
      </c>
    </row>
    <row r="25" spans="1:14" ht="28" x14ac:dyDescent="0.35">
      <c r="A25" s="32" t="s">
        <v>33</v>
      </c>
      <c r="B25" s="32"/>
      <c r="C25" s="21" t="s">
        <v>34</v>
      </c>
      <c r="D25" s="21"/>
      <c r="E25" s="21"/>
      <c r="F25" s="21">
        <v>36</v>
      </c>
      <c r="G25" s="22">
        <v>19.71</v>
      </c>
      <c r="H25" s="23">
        <f t="shared" si="0"/>
        <v>709.56000000000006</v>
      </c>
      <c r="I25" s="24">
        <v>4000</v>
      </c>
      <c r="J25" s="23">
        <f t="shared" si="1"/>
        <v>4709.5600000000004</v>
      </c>
      <c r="K25" s="23">
        <f>F$20-SUM(J$24:J25)</f>
        <v>60752.88</v>
      </c>
    </row>
    <row r="26" spans="1:14" x14ac:dyDescent="0.35">
      <c r="A26" s="32" t="s">
        <v>36</v>
      </c>
      <c r="B26" s="32"/>
      <c r="C26" s="21"/>
      <c r="D26" s="21"/>
      <c r="E26" s="21"/>
      <c r="F26" s="21">
        <v>1</v>
      </c>
      <c r="G26" s="22">
        <v>18500</v>
      </c>
      <c r="H26" s="23">
        <f t="shared" si="0"/>
        <v>18500</v>
      </c>
      <c r="I26" s="24"/>
      <c r="J26" s="23">
        <f t="shared" si="1"/>
        <v>18500</v>
      </c>
      <c r="K26" s="23">
        <f>F$20-SUM(J$24:J26)</f>
        <v>42252.88</v>
      </c>
    </row>
    <row r="27" spans="1:14" ht="28" x14ac:dyDescent="0.35">
      <c r="A27" s="32" t="s">
        <v>37</v>
      </c>
      <c r="B27" s="32"/>
      <c r="C27" s="21" t="s">
        <v>38</v>
      </c>
      <c r="D27" s="21"/>
      <c r="E27" s="21" t="s">
        <v>39</v>
      </c>
      <c r="F27" s="21">
        <v>292.5</v>
      </c>
      <c r="G27" s="22">
        <v>18.5</v>
      </c>
      <c r="H27" s="23">
        <f t="shared" si="0"/>
        <v>5411.25</v>
      </c>
      <c r="I27" s="24"/>
      <c r="J27" s="23">
        <f t="shared" si="1"/>
        <v>5411.25</v>
      </c>
      <c r="K27" s="23">
        <f>F$20-SUM(J$24:J27)</f>
        <v>36841.629999999997</v>
      </c>
    </row>
    <row r="28" spans="1:14" x14ac:dyDescent="0.35">
      <c r="A28" s="32"/>
      <c r="B28" s="32"/>
      <c r="C28" s="21"/>
      <c r="D28" s="21"/>
      <c r="E28" s="21"/>
      <c r="F28" s="21"/>
      <c r="G28" s="22"/>
      <c r="H28" s="23">
        <f t="shared" si="0"/>
        <v>0</v>
      </c>
      <c r="I28" s="24"/>
      <c r="J28" s="23">
        <f t="shared" si="1"/>
        <v>0</v>
      </c>
      <c r="K28" s="23">
        <f>F$20-SUM(J$24:J28)</f>
        <v>36841.629999999997</v>
      </c>
    </row>
    <row r="29" spans="1:14" x14ac:dyDescent="0.35">
      <c r="A29" s="32"/>
      <c r="B29" s="32"/>
      <c r="C29" s="21"/>
      <c r="D29" s="21"/>
      <c r="E29" s="21"/>
      <c r="F29" s="21"/>
      <c r="G29" s="22"/>
      <c r="H29" s="23">
        <f t="shared" si="0"/>
        <v>0</v>
      </c>
      <c r="I29" s="24"/>
      <c r="J29" s="23">
        <f t="shared" si="1"/>
        <v>0</v>
      </c>
      <c r="K29" s="23">
        <f>F$20-SUM(J$24:J29)</f>
        <v>36841.629999999997</v>
      </c>
    </row>
    <row r="30" spans="1:14" x14ac:dyDescent="0.35">
      <c r="A30" s="32"/>
      <c r="B30" s="32"/>
      <c r="C30" s="21"/>
      <c r="D30" s="21"/>
      <c r="E30" s="21"/>
      <c r="F30" s="21"/>
      <c r="G30" s="22"/>
      <c r="H30" s="23">
        <f t="shared" si="0"/>
        <v>0</v>
      </c>
      <c r="I30" s="24"/>
      <c r="J30" s="23">
        <f t="shared" si="1"/>
        <v>0</v>
      </c>
      <c r="K30" s="23">
        <f>F$20-SUM(J$24:J30)</f>
        <v>36841.629999999997</v>
      </c>
    </row>
    <row r="31" spans="1:14" x14ac:dyDescent="0.35">
      <c r="A31" s="32"/>
      <c r="B31" s="32"/>
      <c r="C31" s="21"/>
      <c r="D31" s="21"/>
      <c r="E31" s="21"/>
      <c r="F31" s="21"/>
      <c r="G31" s="22"/>
      <c r="H31" s="23">
        <f t="shared" si="0"/>
        <v>0</v>
      </c>
      <c r="I31" s="24"/>
      <c r="J31" s="23">
        <f t="shared" si="1"/>
        <v>0</v>
      </c>
      <c r="K31" s="23">
        <f>F$20-SUM(J$24:J31)</f>
        <v>36841.629999999997</v>
      </c>
    </row>
    <row r="32" spans="1:14" x14ac:dyDescent="0.35">
      <c r="A32" s="32"/>
      <c r="B32" s="32"/>
      <c r="C32" s="21"/>
      <c r="D32" s="21"/>
      <c r="E32" s="21"/>
      <c r="F32" s="21"/>
      <c r="G32" s="22"/>
      <c r="H32" s="23">
        <f t="shared" si="0"/>
        <v>0</v>
      </c>
      <c r="I32" s="24"/>
      <c r="J32" s="23">
        <f t="shared" si="1"/>
        <v>0</v>
      </c>
      <c r="K32" s="23">
        <f>F$20-SUM(J$24:J32)</f>
        <v>36841.629999999997</v>
      </c>
    </row>
    <row r="33" spans="1:11" x14ac:dyDescent="0.35">
      <c r="A33" s="32"/>
      <c r="B33" s="32"/>
      <c r="C33" s="21"/>
      <c r="D33" s="21"/>
      <c r="E33" s="21"/>
      <c r="F33" s="21"/>
      <c r="G33" s="22"/>
      <c r="H33" s="23">
        <f t="shared" si="0"/>
        <v>0</v>
      </c>
      <c r="I33" s="24"/>
      <c r="J33" s="23">
        <f t="shared" si="1"/>
        <v>0</v>
      </c>
      <c r="K33" s="23">
        <f>F$20-SUM(J$24:J33)</f>
        <v>36841.629999999997</v>
      </c>
    </row>
    <row r="34" spans="1:11" x14ac:dyDescent="0.35">
      <c r="A34" s="32"/>
      <c r="B34" s="32"/>
      <c r="C34" s="21"/>
      <c r="D34" s="21"/>
      <c r="E34" s="25"/>
      <c r="F34" s="21"/>
      <c r="G34" s="22"/>
      <c r="H34" s="23">
        <f t="shared" si="0"/>
        <v>0</v>
      </c>
      <c r="I34" s="24"/>
      <c r="J34" s="23">
        <f t="shared" si="1"/>
        <v>0</v>
      </c>
      <c r="K34" s="23">
        <f>F$20-SUM(J$24:J34)</f>
        <v>36841.629999999997</v>
      </c>
    </row>
    <row r="35" spans="1:11" x14ac:dyDescent="0.35">
      <c r="A35" s="32"/>
      <c r="B35" s="32"/>
      <c r="C35" s="21"/>
      <c r="D35" s="21"/>
      <c r="E35" s="21"/>
      <c r="F35" s="21"/>
      <c r="G35" s="22"/>
      <c r="H35" s="23">
        <f t="shared" si="0"/>
        <v>0</v>
      </c>
      <c r="I35" s="24"/>
      <c r="J35" s="23">
        <f t="shared" si="1"/>
        <v>0</v>
      </c>
      <c r="K35" s="23">
        <f>F$20-SUM(J$24:J35)</f>
        <v>36841.629999999997</v>
      </c>
    </row>
    <row r="36" spans="1:11" x14ac:dyDescent="0.35">
      <c r="A36" s="32"/>
      <c r="B36" s="32"/>
      <c r="C36" s="21"/>
      <c r="D36" s="21"/>
      <c r="E36" s="21"/>
      <c r="F36" s="21"/>
      <c r="G36" s="22"/>
      <c r="H36" s="23">
        <f t="shared" si="0"/>
        <v>0</v>
      </c>
      <c r="I36" s="24"/>
      <c r="J36" s="23">
        <f t="shared" si="1"/>
        <v>0</v>
      </c>
      <c r="K36" s="23">
        <f>F$20-SUM(J$24:J36)</f>
        <v>36841.629999999997</v>
      </c>
    </row>
    <row r="37" spans="1:11" x14ac:dyDescent="0.35">
      <c r="A37" s="32"/>
      <c r="B37" s="32"/>
      <c r="C37" s="21"/>
      <c r="D37" s="21"/>
      <c r="E37" s="21"/>
      <c r="F37" s="21"/>
      <c r="G37" s="22"/>
      <c r="H37" s="23">
        <f t="shared" si="0"/>
        <v>0</v>
      </c>
      <c r="I37" s="24"/>
      <c r="J37" s="23">
        <f t="shared" si="1"/>
        <v>0</v>
      </c>
      <c r="K37" s="23">
        <f>F$20-SUM(J$24:J37)</f>
        <v>36841.629999999997</v>
      </c>
    </row>
    <row r="38" spans="1:11" x14ac:dyDescent="0.35">
      <c r="A38" s="32"/>
      <c r="B38" s="32"/>
      <c r="C38" s="21"/>
      <c r="D38" s="21"/>
      <c r="E38" s="21"/>
      <c r="F38" s="21"/>
      <c r="G38" s="22"/>
      <c r="H38" s="23">
        <f t="shared" si="0"/>
        <v>0</v>
      </c>
      <c r="I38" s="24"/>
      <c r="J38" s="23">
        <f t="shared" si="1"/>
        <v>0</v>
      </c>
      <c r="K38" s="23">
        <f>F$20-SUM(J$24:J38)</f>
        <v>36841.629999999997</v>
      </c>
    </row>
    <row r="39" spans="1:11" x14ac:dyDescent="0.35">
      <c r="A39" s="32"/>
      <c r="B39" s="32"/>
      <c r="C39" s="21"/>
      <c r="D39" s="21"/>
      <c r="E39" s="21"/>
      <c r="F39" s="21"/>
      <c r="G39" s="22"/>
      <c r="H39" s="23">
        <f t="shared" si="0"/>
        <v>0</v>
      </c>
      <c r="I39" s="24"/>
      <c r="J39" s="23">
        <f t="shared" si="1"/>
        <v>0</v>
      </c>
      <c r="K39" s="23">
        <f>F$20-SUM(J$24:J39)</f>
        <v>36841.629999999997</v>
      </c>
    </row>
    <row r="40" spans="1:11" x14ac:dyDescent="0.35">
      <c r="A40" s="32"/>
      <c r="B40" s="32"/>
      <c r="C40" s="21"/>
      <c r="D40" s="21"/>
      <c r="E40" s="21"/>
      <c r="F40" s="21"/>
      <c r="G40" s="22"/>
      <c r="H40" s="23">
        <f t="shared" si="0"/>
        <v>0</v>
      </c>
      <c r="I40" s="24"/>
      <c r="J40" s="23">
        <f t="shared" si="1"/>
        <v>0</v>
      </c>
      <c r="K40" s="23">
        <f>F$20-SUM(J$24:J40)</f>
        <v>36841.629999999997</v>
      </c>
    </row>
    <row r="41" spans="1:11" x14ac:dyDescent="0.35">
      <c r="A41" s="32"/>
      <c r="B41" s="32"/>
      <c r="C41" s="21"/>
      <c r="D41" s="21"/>
      <c r="E41" s="21"/>
      <c r="F41" s="21"/>
      <c r="G41" s="22"/>
      <c r="H41" s="23">
        <f t="shared" si="0"/>
        <v>0</v>
      </c>
      <c r="I41" s="24"/>
      <c r="J41" s="23">
        <f t="shared" si="1"/>
        <v>0</v>
      </c>
      <c r="K41" s="23">
        <f>F$20-SUM(J$24:J41)</f>
        <v>36841.629999999997</v>
      </c>
    </row>
    <row r="42" spans="1:11" x14ac:dyDescent="0.35">
      <c r="A42" s="32"/>
      <c r="B42" s="32"/>
      <c r="C42" s="21"/>
      <c r="D42" s="21"/>
      <c r="E42" s="21"/>
      <c r="F42" s="21"/>
      <c r="G42" s="22"/>
      <c r="H42" s="23">
        <f t="shared" si="0"/>
        <v>0</v>
      </c>
      <c r="I42" s="24"/>
      <c r="J42" s="23">
        <f t="shared" si="1"/>
        <v>0</v>
      </c>
      <c r="K42" s="23">
        <f>F$20-SUM(J$24:J42)</f>
        <v>36841.629999999997</v>
      </c>
    </row>
    <row r="43" spans="1:11" x14ac:dyDescent="0.35">
      <c r="A43" s="32"/>
      <c r="B43" s="32"/>
      <c r="C43" s="21"/>
      <c r="D43" s="21"/>
      <c r="E43" s="21"/>
      <c r="F43" s="21"/>
      <c r="G43" s="22"/>
      <c r="H43" s="23">
        <f t="shared" si="0"/>
        <v>0</v>
      </c>
      <c r="I43" s="24"/>
      <c r="J43" s="23">
        <f t="shared" si="1"/>
        <v>0</v>
      </c>
      <c r="K43" s="23">
        <f>F$20-SUM(J$24:J43)</f>
        <v>36841.629999999997</v>
      </c>
    </row>
    <row r="44" spans="1:11" x14ac:dyDescent="0.35">
      <c r="A44" s="32"/>
      <c r="B44" s="32"/>
      <c r="C44" s="21"/>
      <c r="D44" s="21"/>
      <c r="E44" s="21"/>
      <c r="F44" s="21"/>
      <c r="G44" s="22"/>
      <c r="H44" s="23">
        <f t="shared" si="0"/>
        <v>0</v>
      </c>
      <c r="I44" s="24"/>
      <c r="J44" s="23">
        <f t="shared" si="1"/>
        <v>0</v>
      </c>
      <c r="K44" s="23">
        <f>F$20-SUM(J$24:J44)</f>
        <v>36841.629999999997</v>
      </c>
    </row>
    <row r="45" spans="1:11" x14ac:dyDescent="0.35">
      <c r="A45" s="32"/>
      <c r="B45" s="32"/>
      <c r="C45" s="21"/>
      <c r="D45" s="21"/>
      <c r="E45" s="21"/>
      <c r="F45" s="21"/>
      <c r="G45" s="22"/>
      <c r="H45" s="23">
        <f t="shared" si="0"/>
        <v>0</v>
      </c>
      <c r="I45" s="24"/>
      <c r="J45" s="23">
        <f t="shared" si="1"/>
        <v>0</v>
      </c>
      <c r="K45" s="23">
        <f>F$20-SUM(J$24:J45)</f>
        <v>36841.629999999997</v>
      </c>
    </row>
    <row r="46" spans="1:11" x14ac:dyDescent="0.35">
      <c r="A46" s="26"/>
      <c r="B46" s="26"/>
      <c r="C46" s="27"/>
      <c r="D46" s="27"/>
      <c r="E46" s="27"/>
      <c r="F46" s="27"/>
      <c r="G46" s="28"/>
      <c r="H46" s="23">
        <f t="shared" si="0"/>
        <v>0</v>
      </c>
      <c r="I46" s="24"/>
      <c r="J46" s="23">
        <f t="shared" si="1"/>
        <v>0</v>
      </c>
      <c r="K46" s="23">
        <f>F$20-SUM(J$24:J46)</f>
        <v>36841.629999999997</v>
      </c>
    </row>
    <row r="47" spans="1:11" x14ac:dyDescent="0.35">
      <c r="A47" s="32"/>
      <c r="B47" s="32"/>
      <c r="C47" s="21"/>
      <c r="D47" s="21"/>
      <c r="E47" s="21"/>
      <c r="F47" s="21"/>
      <c r="G47" s="22"/>
      <c r="H47" s="23">
        <f t="shared" si="0"/>
        <v>0</v>
      </c>
      <c r="I47" s="24"/>
      <c r="J47" s="23">
        <f t="shared" si="1"/>
        <v>0</v>
      </c>
      <c r="K47" s="23">
        <f>F$20-SUM(J$24:J47)</f>
        <v>36841.629999999997</v>
      </c>
    </row>
    <row r="48" spans="1:11" x14ac:dyDescent="0.35">
      <c r="A48" s="32"/>
      <c r="B48" s="32"/>
      <c r="C48" s="21"/>
      <c r="D48" s="21"/>
      <c r="E48" s="21"/>
      <c r="F48" s="21"/>
      <c r="G48" s="22"/>
      <c r="H48" s="23">
        <f t="shared" si="0"/>
        <v>0</v>
      </c>
      <c r="I48" s="24"/>
      <c r="J48" s="23">
        <f t="shared" si="1"/>
        <v>0</v>
      </c>
      <c r="K48" s="23">
        <f>F$20-SUM(J$24:J48)</f>
        <v>36841.629999999997</v>
      </c>
    </row>
    <row r="49" spans="1:11" x14ac:dyDescent="0.35">
      <c r="A49" s="32"/>
      <c r="B49" s="32"/>
      <c r="C49" s="21"/>
      <c r="D49" s="21"/>
      <c r="E49" s="21"/>
      <c r="F49" s="21"/>
      <c r="G49" s="22"/>
      <c r="H49" s="23">
        <f t="shared" si="0"/>
        <v>0</v>
      </c>
      <c r="I49" s="24"/>
      <c r="J49" s="23">
        <f t="shared" si="1"/>
        <v>0</v>
      </c>
      <c r="K49" s="23">
        <f>F$20-SUM(J$24:J49)</f>
        <v>36841.629999999997</v>
      </c>
    </row>
    <row r="50" spans="1:11" x14ac:dyDescent="0.35">
      <c r="A50" s="32"/>
      <c r="B50" s="32"/>
      <c r="C50" s="21"/>
      <c r="D50" s="21"/>
      <c r="E50" s="21"/>
      <c r="F50" s="21"/>
      <c r="G50" s="22"/>
      <c r="H50" s="23">
        <f t="shared" si="0"/>
        <v>0</v>
      </c>
      <c r="I50" s="24"/>
      <c r="J50" s="23">
        <f t="shared" si="1"/>
        <v>0</v>
      </c>
      <c r="K50" s="23">
        <f>F$20-SUM(J$24:J50)</f>
        <v>36841.629999999997</v>
      </c>
    </row>
    <row r="51" spans="1:11" x14ac:dyDescent="0.35">
      <c r="A51" s="32"/>
      <c r="B51" s="32"/>
      <c r="C51" s="21"/>
      <c r="D51" s="21"/>
      <c r="E51" s="21"/>
      <c r="F51" s="21"/>
      <c r="G51" s="22"/>
      <c r="H51" s="23">
        <f t="shared" si="0"/>
        <v>0</v>
      </c>
      <c r="I51" s="24"/>
      <c r="J51" s="23">
        <f t="shared" si="1"/>
        <v>0</v>
      </c>
      <c r="K51" s="23">
        <f>F$20-SUM(J$24:J51)</f>
        <v>36841.629999999997</v>
      </c>
    </row>
    <row r="52" spans="1:11" x14ac:dyDescent="0.35">
      <c r="A52" s="32"/>
      <c r="B52" s="32"/>
      <c r="C52" s="21"/>
      <c r="D52" s="21"/>
      <c r="E52" s="21"/>
      <c r="F52" s="21"/>
      <c r="G52" s="22"/>
      <c r="H52" s="23">
        <f t="shared" si="0"/>
        <v>0</v>
      </c>
      <c r="I52" s="24"/>
      <c r="J52" s="23">
        <f t="shared" si="1"/>
        <v>0</v>
      </c>
      <c r="K52" s="23">
        <f>F$20-SUM(J$24:J52)</f>
        <v>36841.629999999997</v>
      </c>
    </row>
    <row r="53" spans="1:11" x14ac:dyDescent="0.35">
      <c r="A53" s="33" t="s">
        <v>35</v>
      </c>
      <c r="B53" s="34"/>
      <c r="C53" s="34"/>
      <c r="D53" s="34"/>
      <c r="E53" s="34"/>
      <c r="F53" s="34"/>
      <c r="G53" s="34"/>
      <c r="H53" s="34"/>
      <c r="I53" s="35"/>
      <c r="J53" s="29">
        <f>SUM(J24:J52)</f>
        <v>29330.370000000003</v>
      </c>
      <c r="K53" s="30">
        <f>K52</f>
        <v>36841.629999999997</v>
      </c>
    </row>
    <row r="54" spans="1:11" x14ac:dyDescent="0.35">
      <c r="A54" s="2"/>
    </row>
  </sheetData>
  <sheetProtection selectLockedCells="1"/>
  <mergeCells count="40">
    <mergeCell ref="B18:K18"/>
    <mergeCell ref="A13:K13"/>
    <mergeCell ref="A14:K14"/>
    <mergeCell ref="B15:K15"/>
    <mergeCell ref="B16:K16"/>
    <mergeCell ref="B17:K17"/>
    <mergeCell ref="A30:B30"/>
    <mergeCell ref="A19:K19"/>
    <mergeCell ref="G20:K20"/>
    <mergeCell ref="A21:K21"/>
    <mergeCell ref="A22:K22"/>
    <mergeCell ref="A23:B23"/>
    <mergeCell ref="A24:B24"/>
    <mergeCell ref="A25:B25"/>
    <mergeCell ref="A26:B26"/>
    <mergeCell ref="A27:B27"/>
    <mergeCell ref="A28:B28"/>
    <mergeCell ref="A29:B29"/>
    <mergeCell ref="A42:B42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50:B50"/>
    <mergeCell ref="A51:B51"/>
    <mergeCell ref="A52:B52"/>
    <mergeCell ref="A53:I53"/>
    <mergeCell ref="A43:B43"/>
    <mergeCell ref="A44:B44"/>
    <mergeCell ref="A45:B45"/>
    <mergeCell ref="A47:B47"/>
    <mergeCell ref="A48:B48"/>
    <mergeCell ref="A49:B49"/>
  </mergeCells>
  <hyperlinks>
    <hyperlink ref="G20" r:id="rId1" display="https://csapps.norfolk.gov.uk/BudgetShare/default.aspx" xr:uid="{83D7DFDF-2B68-4F58-9E65-13BD096720A5}"/>
  </hyperlinks>
  <pageMargins left="0.70866141732283472" right="0.70866141732283472" top="0.74803149606299213" bottom="0.74803149606299213" header="0.31496062992125984" footer="0.31496062992125984"/>
  <pageSetup paperSize="9" scale="54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Costed Provision Map </vt:lpstr>
      <vt:lpstr>'Costed Provision Map '!Print_Area</vt:lpstr>
      <vt:lpstr>RowTitleAcademySchoolDetails1.A3.b6.1</vt:lpstr>
      <vt:lpstr>TitleProvisionInterventions2.A11.I33.1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Allen, Suzanne</dc:creator>
  <cp:lastModifiedBy>Suzanne Allen</cp:lastModifiedBy>
  <dcterms:created xsi:type="dcterms:W3CDTF">2023-01-12T09:39:15Z</dcterms:created>
  <dcterms:modified xsi:type="dcterms:W3CDTF">2023-01-26T14:45:17Z</dcterms:modified>
</cp:coreProperties>
</file>